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kbna-my.sharepoint.com/personal/jonathan_k_karpick_keybank_com/Documents/Desktop/"/>
    </mc:Choice>
  </mc:AlternateContent>
  <xr:revisionPtr revIDLastSave="11" documentId="8_{4B04B59E-82BD-409E-AA36-2414E1D53F60}" xr6:coauthVersionLast="46" xr6:coauthVersionMax="47" xr10:uidLastSave="{6AF9A680-A591-4BFB-8A88-9AB4FC848556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E10" i="1"/>
  <c r="E11" i="1"/>
  <c r="E9" i="1" l="1"/>
  <c r="E8" i="1"/>
  <c r="F8" i="1" l="1"/>
  <c r="F9" i="1"/>
  <c r="E12" i="1" l="1"/>
  <c r="D13" i="1" l="1"/>
  <c r="E13" i="1" s="1"/>
  <c r="F12" i="1"/>
  <c r="D14" i="1" l="1"/>
  <c r="F13" i="1"/>
  <c r="F14" i="1" l="1"/>
  <c r="E14" i="1"/>
  <c r="D15" i="1"/>
  <c r="E15" i="1" s="1"/>
  <c r="D16" i="1" l="1"/>
  <c r="E16" i="1" s="1"/>
  <c r="F15" i="1"/>
  <c r="D17" i="1" l="1"/>
  <c r="E17" i="1" s="1"/>
  <c r="F16" i="1"/>
  <c r="D18" i="1" l="1"/>
  <c r="F17" i="1"/>
  <c r="D19" i="1" l="1"/>
  <c r="E18" i="1"/>
  <c r="F18" i="1"/>
  <c r="E19" i="1" l="1"/>
  <c r="D20" i="1"/>
  <c r="F19" i="1"/>
  <c r="F20" i="1" l="1"/>
  <c r="D21" i="1"/>
  <c r="E20" i="1"/>
  <c r="D22" i="1" l="1"/>
  <c r="F21" i="1"/>
  <c r="E21" i="1"/>
  <c r="D23" i="1" l="1"/>
  <c r="E22" i="1"/>
  <c r="F22" i="1"/>
  <c r="E23" i="1" l="1"/>
  <c r="D24" i="1"/>
  <c r="F23" i="1"/>
  <c r="E24" i="1" l="1"/>
  <c r="F24" i="1"/>
  <c r="D25" i="1"/>
  <c r="E25" i="1" l="1"/>
  <c r="D26" i="1"/>
  <c r="F25" i="1"/>
  <c r="E26" i="1" l="1"/>
  <c r="D27" i="1"/>
  <c r="F26" i="1"/>
  <c r="E27" i="1" l="1"/>
  <c r="F27" i="1"/>
  <c r="D28" i="1"/>
  <c r="E28" i="1" l="1"/>
  <c r="D29" i="1"/>
  <c r="F28" i="1"/>
  <c r="E29" i="1" l="1"/>
  <c r="D30" i="1"/>
  <c r="F29" i="1"/>
  <c r="E30" i="1" l="1"/>
  <c r="D31" i="1"/>
  <c r="F30" i="1"/>
  <c r="E31" i="1" l="1"/>
  <c r="D32" i="1"/>
  <c r="F31" i="1"/>
  <c r="E32" i="1" l="1"/>
  <c r="D33" i="1"/>
  <c r="F32" i="1"/>
  <c r="E33" i="1" l="1"/>
  <c r="D34" i="1"/>
  <c r="F33" i="1"/>
  <c r="E34" i="1" l="1"/>
  <c r="D35" i="1"/>
  <c r="F34" i="1"/>
  <c r="E35" i="1" l="1"/>
  <c r="F35" i="1"/>
  <c r="D36" i="1"/>
  <c r="E36" i="1" l="1"/>
  <c r="D37" i="1"/>
  <c r="F36" i="1"/>
  <c r="E37" i="1" l="1"/>
  <c r="F37" i="1"/>
  <c r="D38" i="1"/>
  <c r="E38" i="1" l="1"/>
  <c r="F38" i="1"/>
  <c r="D39" i="1"/>
  <c r="E39" i="1" l="1"/>
  <c r="D40" i="1"/>
  <c r="D42" i="1" s="1"/>
  <c r="F39" i="1"/>
  <c r="F42" i="1" l="1"/>
  <c r="E42" i="1"/>
  <c r="D43" i="1"/>
  <c r="F43" i="1" l="1"/>
  <c r="E43" i="1"/>
  <c r="D44" i="1"/>
  <c r="F44" i="1" l="1"/>
  <c r="E44" i="1"/>
  <c r="D45" i="1"/>
  <c r="F45" i="1" l="1"/>
  <c r="E45" i="1"/>
  <c r="D46" i="1"/>
  <c r="E46" i="1" l="1"/>
  <c r="F46" i="1"/>
  <c r="D47" i="1"/>
  <c r="E47" i="1" l="1"/>
  <c r="F47" i="1"/>
  <c r="D48" i="1"/>
  <c r="F48" i="1" l="1"/>
  <c r="E48" i="1"/>
  <c r="D49" i="1"/>
  <c r="F49" i="1" l="1"/>
  <c r="E49" i="1"/>
  <c r="D50" i="1"/>
  <c r="F50" i="1" l="1"/>
  <c r="E50" i="1"/>
  <c r="D51" i="1"/>
  <c r="F51" i="1" l="1"/>
  <c r="E51" i="1"/>
  <c r="D52" i="1"/>
  <c r="F52" i="1" l="1"/>
  <c r="E52" i="1"/>
  <c r="D53" i="1"/>
  <c r="F53" i="1" l="1"/>
  <c r="E53" i="1"/>
  <c r="D54" i="1"/>
  <c r="E54" i="1" l="1"/>
  <c r="F54" i="1"/>
  <c r="D55" i="1"/>
  <c r="E55" i="1" l="1"/>
  <c r="F55" i="1"/>
  <c r="D57" i="1"/>
  <c r="F57" i="1" l="1"/>
  <c r="E57" i="1"/>
  <c r="D58" i="1"/>
  <c r="F58" i="1" l="1"/>
  <c r="E58" i="1"/>
  <c r="D59" i="1"/>
  <c r="F59" i="1" l="1"/>
  <c r="E59" i="1"/>
  <c r="D60" i="1"/>
  <c r="F60" i="1" l="1"/>
  <c r="E60" i="1"/>
  <c r="D61" i="1"/>
  <c r="F61" i="1" l="1"/>
  <c r="E61" i="1"/>
  <c r="D62" i="1"/>
  <c r="F62" i="1" l="1"/>
  <c r="E62" i="1"/>
  <c r="D63" i="1"/>
  <c r="E63" i="1" l="1"/>
  <c r="F63" i="1"/>
  <c r="D64" i="1"/>
  <c r="E64" i="1" l="1"/>
  <c r="F64" i="1"/>
  <c r="D65" i="1"/>
  <c r="E65" i="1" l="1"/>
  <c r="F65" i="1"/>
  <c r="D66" i="1"/>
  <c r="F66" i="1" l="1"/>
  <c r="E66" i="1"/>
  <c r="D67" i="1"/>
  <c r="F67" i="1" l="1"/>
  <c r="E67" i="1"/>
  <c r="D68" i="1"/>
  <c r="F68" i="1" l="1"/>
  <c r="E68" i="1"/>
  <c r="D69" i="1"/>
  <c r="F69" i="1" l="1"/>
  <c r="E69" i="1"/>
  <c r="D70" i="1"/>
  <c r="D71" i="1" s="1"/>
  <c r="F71" i="1" s="1"/>
  <c r="D72" i="1" l="1"/>
  <c r="F72" i="1" s="1"/>
  <c r="E71" i="1"/>
  <c r="D73" i="1" l="1"/>
  <c r="F73" i="1" s="1"/>
  <c r="E72" i="1"/>
  <c r="D74" i="1" l="1"/>
  <c r="F74" i="1" s="1"/>
  <c r="E73" i="1"/>
  <c r="D75" i="1" l="1"/>
  <c r="F75" i="1" s="1"/>
  <c r="E74" i="1"/>
  <c r="D76" i="1" l="1"/>
  <c r="F76" i="1" s="1"/>
  <c r="E75" i="1"/>
  <c r="D77" i="1" l="1"/>
  <c r="F77" i="1" s="1"/>
  <c r="E76" i="1"/>
  <c r="E77" i="1" l="1"/>
  <c r="D78" i="1"/>
  <c r="F78" i="1" s="1"/>
  <c r="E78" i="1" l="1"/>
  <c r="D79" i="1"/>
  <c r="F79" i="1" s="1"/>
  <c r="D80" i="1" l="1"/>
  <c r="F80" i="1" s="1"/>
  <c r="E79" i="1"/>
  <c r="E80" i="1" l="1"/>
  <c r="D81" i="1"/>
  <c r="F81" i="1" s="1"/>
  <c r="D82" i="1" l="1"/>
  <c r="F82" i="1" s="1"/>
  <c r="E81" i="1"/>
  <c r="D83" i="1" l="1"/>
  <c r="F83" i="1" s="1"/>
  <c r="E82" i="1"/>
  <c r="E83" i="1" l="1"/>
  <c r="D84" i="1"/>
  <c r="F84" i="1" s="1"/>
  <c r="E84" i="1" l="1"/>
  <c r="D85" i="1"/>
  <c r="F85" i="1" s="1"/>
  <c r="D86" i="1" l="1"/>
  <c r="F86" i="1" s="1"/>
  <c r="E85" i="1"/>
  <c r="E86" i="1" l="1"/>
  <c r="D87" i="1"/>
  <c r="F87" i="1" s="1"/>
  <c r="E87" i="1" l="1"/>
  <c r="D88" i="1"/>
  <c r="F88" i="1" s="1"/>
  <c r="E88" i="1" l="1"/>
  <c r="D89" i="1"/>
  <c r="F89" i="1" s="1"/>
  <c r="E89" i="1" l="1"/>
  <c r="D90" i="1"/>
  <c r="F90" i="1" s="1"/>
  <c r="D91" i="1" l="1"/>
  <c r="F91" i="1" s="1"/>
  <c r="E90" i="1"/>
  <c r="D92" i="1" l="1"/>
  <c r="F92" i="1" s="1"/>
  <c r="E91" i="1"/>
  <c r="E92" i="1" l="1"/>
  <c r="D93" i="1"/>
  <c r="F93" i="1" s="1"/>
  <c r="E93" i="1" l="1"/>
  <c r="D94" i="1"/>
  <c r="F94" i="1" s="1"/>
  <c r="E94" i="1" l="1"/>
  <c r="D95" i="1"/>
  <c r="F95" i="1" s="1"/>
  <c r="E95" i="1" l="1"/>
  <c r="D96" i="1"/>
  <c r="F96" i="1" s="1"/>
  <c r="E96" i="1" l="1"/>
  <c r="D97" i="1"/>
  <c r="F97" i="1" s="1"/>
  <c r="E97" i="1" l="1"/>
</calcChain>
</file>

<file path=xl/sharedStrings.xml><?xml version="1.0" encoding="utf-8"?>
<sst xmlns="http://schemas.openxmlformats.org/spreadsheetml/2006/main" count="190" uniqueCount="105">
  <si>
    <t>Leg</t>
  </si>
  <si>
    <t>Notes</t>
  </si>
  <si>
    <t>R</t>
  </si>
  <si>
    <t>S/R</t>
  </si>
  <si>
    <t>L</t>
  </si>
  <si>
    <t>S</t>
  </si>
  <si>
    <t>Do</t>
  </si>
  <si>
    <t>R/L</t>
  </si>
  <si>
    <t>In emergency call 911</t>
  </si>
  <si>
    <t>Xenia-Indian Lake-Xenia 200 Km Brevet</t>
  </si>
  <si>
    <t>TRO bike path</t>
  </si>
  <si>
    <t>bec Polecat Rd</t>
  </si>
  <si>
    <t>bec S Tecumsh Rd</t>
  </si>
  <si>
    <t>Old Mill Rd</t>
  </si>
  <si>
    <t>New Carlisle Pike</t>
  </si>
  <si>
    <t>Vale Rd</t>
  </si>
  <si>
    <t>N Tecumsah Rd</t>
  </si>
  <si>
    <t>bec Main St</t>
  </si>
  <si>
    <t>bec N Hampton Rd</t>
  </si>
  <si>
    <t>TRO N Hampton Rd</t>
  </si>
  <si>
    <t>N Hampton - Dialton Rd</t>
  </si>
  <si>
    <t>Runkle Rd</t>
  </si>
  <si>
    <t>bec Springfield St</t>
  </si>
  <si>
    <t>bec Kiser Lake Rd</t>
  </si>
  <si>
    <t xml:space="preserve">S </t>
  </si>
  <si>
    <t>bec Center St CR 24</t>
  </si>
  <si>
    <t xml:space="preserve">across CR 21 TRO CR 24 </t>
  </si>
  <si>
    <t>SR 235</t>
  </si>
  <si>
    <t>CR 708 &gt; Orchard Island Dr</t>
  </si>
  <si>
    <t xml:space="preserve">CR 24 </t>
  </si>
  <si>
    <t>across CR 21 TRO CR 24</t>
  </si>
  <si>
    <t>CR 63</t>
  </si>
  <si>
    <t>onto CR 64 &gt; Friend Rd</t>
  </si>
  <si>
    <t>onto SR 245</t>
  </si>
  <si>
    <t>CR 242</t>
  </si>
  <si>
    <t>CR 19 / Kiser Lake Rd</t>
  </si>
  <si>
    <t>Creek Rd &gt; Main St</t>
  </si>
  <si>
    <t>onto N Hampton Donnelsville Rd</t>
  </si>
  <si>
    <t xml:space="preserve">bec N Hampton Rd </t>
  </si>
  <si>
    <t>Stintz Rd</t>
  </si>
  <si>
    <t>TRO Victory then immed L</t>
  </si>
  <si>
    <t>W National Rd (US 40)</t>
  </si>
  <si>
    <t>S Tecumsah Rd &gt; Polecat Rd</t>
  </si>
  <si>
    <t>bec Walnut St</t>
  </si>
  <si>
    <t>Little Miami Bike Path</t>
  </si>
  <si>
    <t>W Market St</t>
  </si>
  <si>
    <t>Total Miles</t>
  </si>
  <si>
    <t>Miles To Next</t>
  </si>
  <si>
    <t>Miles From Last</t>
  </si>
  <si>
    <t>Exit parking lot L onto W Market St</t>
  </si>
  <si>
    <t xml:space="preserve">Xenia Ramada Inn 300 Xenia Trace Square Xenia OH 45385   Ride starts from Ramada Inn North parking lot. </t>
  </si>
  <si>
    <t>Ctrl Russell Point Village Pantry 209 SR 708  Russells Point OH 937/843-3873</t>
  </si>
  <si>
    <t>Ctrl Xenia Ramada Inn 300 Xenia Trace Square Xenia OH 45385</t>
  </si>
  <si>
    <t>Dayton St in Yellow Springs after US 68</t>
  </si>
  <si>
    <t>TL Walnut St</t>
  </si>
  <si>
    <t>SS Fairfield Pike</t>
  </si>
  <si>
    <t>SS Rebert Pike CAUTION</t>
  </si>
  <si>
    <t>SS Sintz Rd</t>
  </si>
  <si>
    <t>SS Victory then immed L TRO Victory Rd</t>
  </si>
  <si>
    <t>SS N Tecumsah Rd (unmarked)</t>
  </si>
  <si>
    <t>SS T Detrick Jordan Pike</t>
  </si>
  <si>
    <t>SS N Hampton Rd</t>
  </si>
  <si>
    <t>SS Main St in Thackery &gt; Creek Rd</t>
  </si>
  <si>
    <t>SS T Old Troy Pike</t>
  </si>
  <si>
    <t>N Hampton - Dialton Rd (unmarked)</t>
  </si>
  <si>
    <t>SS T Runkle Rd</t>
  </si>
  <si>
    <t>SS St Paris Jackson Rd</t>
  </si>
  <si>
    <t>TL Main St (US 68)</t>
  </si>
  <si>
    <t>from ctrl onto N Springfield St</t>
  </si>
  <si>
    <t>SS T Snapp Rd (CR 242)</t>
  </si>
  <si>
    <t>SS cross SR 29 onto SR 245</t>
  </si>
  <si>
    <t xml:space="preserve">Ford Rd </t>
  </si>
  <si>
    <t>leave SR 245 bec Friend Rd (CR 142)</t>
  </si>
  <si>
    <t>bec CR 64 &gt; CR 63</t>
  </si>
  <si>
    <t>S Main St</t>
  </si>
  <si>
    <t>onto N Main St &gt; CR 246</t>
  </si>
  <si>
    <t>BR</t>
  </si>
  <si>
    <t>SS SR 235</t>
  </si>
  <si>
    <t>TL across SR 235 bec S Main St</t>
  </si>
  <si>
    <t>onto Ford Rd (CR 31)</t>
  </si>
  <si>
    <t>Springfield St to cross Main St (US 68)</t>
  </si>
  <si>
    <t>SS Old Troy Pike</t>
  </si>
  <si>
    <t>SS SR 55</t>
  </si>
  <si>
    <t>SS Detrick Jordan Pike</t>
  </si>
  <si>
    <t>Victory (unmarked)</t>
  </si>
  <si>
    <t>SS New Carlisle Pike</t>
  </si>
  <si>
    <t>SS W National Rd (US 40)</t>
  </si>
  <si>
    <t>TL Dayton St in Yellow Springs</t>
  </si>
  <si>
    <t xml:space="preserve">TL bike path not the bike lane on Church </t>
  </si>
  <si>
    <t>onto side walk from bike path</t>
  </si>
  <si>
    <t>across Church St, then R onto sidewalk &gt; bike path</t>
  </si>
  <si>
    <t>TL. Cross Detroit St then L onto bike path</t>
  </si>
  <si>
    <t>SS. Cross Rebert Pike CAUTION</t>
  </si>
  <si>
    <t>https://ridewithgps.com/routes/35172516</t>
  </si>
  <si>
    <t>Caution! Abrupt downhill stop from top of climb.</t>
  </si>
  <si>
    <t>Ctrl Marathon 102 E Main St St Paris OH 43072 (937) 663-4802</t>
  </si>
  <si>
    <t>Note:</t>
  </si>
  <si>
    <t>0.2 miles West to St Paris Shoppers Market. Available breakfast and deli.</t>
  </si>
  <si>
    <t>RUSA route # 2530                  checked 02/21/2022   brevet 03/12/2022
postponed date: 3/19/2022</t>
  </si>
  <si>
    <t>Ctrl Hours 08:00 - 09:00</t>
  </si>
  <si>
    <t>Ctrl Hours 9:48 - 12:04</t>
  </si>
  <si>
    <t>Ctrl Hours 11:02 - 14:52</t>
  </si>
  <si>
    <t>Ctrl Hours 12:18 - 17:44</t>
  </si>
  <si>
    <t>Ctrl Hours 13:53 - 21:30</t>
  </si>
  <si>
    <t>Abandon: RBA @ (937) 929-0354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</si>
</sst>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omic Sans MS"/>
      <family val="2"/>
    </font>
    <font>
      <u/>
      <sz val="12"/>
      <color theme="10"/>
      <name val="Comic Sans MS"/>
      <family val="2"/>
    </font>
    <font>
      <b/>
      <sz val="11"/>
      <color theme="1"/>
      <name val="Comic Sans MS"/>
      <family val="4"/>
    </font>
    <font>
      <b/>
      <sz val="11"/>
      <color rgb="FF000000"/>
      <name val="Comic Sans MS"/>
      <family val="4"/>
    </font>
    <font>
      <b/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2" fillId="2" borderId="2" xfId="0" applyFont="1" applyFill="1" applyBorder="1" applyAlignment="1">
      <alignment vertical="center" wrapText="1"/>
    </xf>
    <xf numFmtId="164" fontId="1" fillId="2" borderId="0" xfId="1" applyNumberFormat="1" applyFill="1" applyBorder="1"/>
    <xf numFmtId="164" fontId="2" fillId="2" borderId="4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5172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topLeftCell="B1" zoomScaleNormal="100" workbookViewId="0">
      <selection activeCell="H87" sqref="H87"/>
    </sheetView>
  </sheetViews>
  <sheetFormatPr defaultColWidth="8.83203125" defaultRowHeight="16.2" x14ac:dyDescent="0.4"/>
  <cols>
    <col min="1" max="1" width="4.58203125" style="2" customWidth="1"/>
    <col min="2" max="2" width="5.08203125" style="31" customWidth="1"/>
    <col min="3" max="3" width="32.5" style="1" customWidth="1"/>
    <col min="4" max="4" width="5.9140625" style="1" customWidth="1"/>
    <col min="5" max="5" width="5.58203125" style="1" customWidth="1"/>
    <col min="6" max="6" width="4.83203125" style="1" customWidth="1"/>
    <col min="7" max="16384" width="8.83203125" style="1"/>
  </cols>
  <sheetData>
    <row r="1" spans="1:6" x14ac:dyDescent="0.4">
      <c r="A1" s="1"/>
      <c r="B1" s="28"/>
      <c r="C1" s="2"/>
      <c r="D1" s="2"/>
      <c r="E1" s="2"/>
      <c r="F1" s="2"/>
    </row>
    <row r="2" spans="1:6" ht="18.600000000000001" x14ac:dyDescent="0.45">
      <c r="A2" s="4"/>
      <c r="B2" s="29"/>
      <c r="C2" s="24" t="s">
        <v>93</v>
      </c>
      <c r="D2" s="20"/>
      <c r="E2" s="20"/>
      <c r="F2" s="20"/>
    </row>
    <row r="3" spans="1:6" s="22" customFormat="1" ht="21" x14ac:dyDescent="0.5">
      <c r="B3" s="35" t="s">
        <v>9</v>
      </c>
      <c r="C3" s="36"/>
      <c r="D3" s="36"/>
      <c r="E3" s="21"/>
      <c r="F3" s="21"/>
    </row>
    <row r="4" spans="1:6" ht="64.8" x14ac:dyDescent="0.4">
      <c r="A4" s="20"/>
      <c r="B4" s="30"/>
      <c r="C4" s="30" t="s">
        <v>98</v>
      </c>
      <c r="D4" s="5"/>
      <c r="E4" s="5"/>
      <c r="F4" s="5"/>
    </row>
    <row r="5" spans="1:6" ht="49.2" thickBot="1" x14ac:dyDescent="0.45">
      <c r="A5" s="6" t="s">
        <v>0</v>
      </c>
      <c r="B5" s="7" t="s">
        <v>6</v>
      </c>
      <c r="C5" s="8" t="s">
        <v>1</v>
      </c>
      <c r="D5" s="6" t="s">
        <v>46</v>
      </c>
      <c r="E5" s="9" t="s">
        <v>47</v>
      </c>
      <c r="F5" s="6" t="s">
        <v>48</v>
      </c>
    </row>
    <row r="6" spans="1:6" ht="63.75" customHeight="1" thickTop="1" x14ac:dyDescent="0.4">
      <c r="A6" s="10"/>
      <c r="B6" s="11"/>
      <c r="C6" s="23" t="s">
        <v>50</v>
      </c>
      <c r="D6" s="10"/>
      <c r="E6" s="12"/>
      <c r="F6" s="12"/>
    </row>
    <row r="7" spans="1:6" x14ac:dyDescent="0.4">
      <c r="A7" s="10"/>
      <c r="B7" s="11"/>
      <c r="C7" s="1" t="s">
        <v>99</v>
      </c>
      <c r="D7" s="10"/>
      <c r="E7" s="12"/>
      <c r="F7" s="12"/>
    </row>
    <row r="8" spans="1:6" s="3" customFormat="1" x14ac:dyDescent="0.45">
      <c r="A8" s="10">
        <v>0</v>
      </c>
      <c r="B8" s="26"/>
      <c r="C8" s="23" t="s">
        <v>49</v>
      </c>
      <c r="D8" s="10">
        <v>0</v>
      </c>
      <c r="E8" s="25">
        <f>(38.1-D8)</f>
        <v>38.1</v>
      </c>
      <c r="F8" s="13">
        <f t="shared" ref="F8:F39" si="0">(D8)</f>
        <v>0</v>
      </c>
    </row>
    <row r="9" spans="1:6" x14ac:dyDescent="0.4">
      <c r="A9" s="14">
        <v>0.1</v>
      </c>
      <c r="B9" s="15" t="s">
        <v>2</v>
      </c>
      <c r="C9" s="16" t="s">
        <v>88</v>
      </c>
      <c r="D9" s="14">
        <v>0.1</v>
      </c>
      <c r="E9" s="19">
        <f t="shared" ref="E9:E39" si="1">(38.1-D9)</f>
        <v>38</v>
      </c>
      <c r="F9" s="17">
        <f t="shared" si="0"/>
        <v>0.1</v>
      </c>
    </row>
    <row r="10" spans="1:6" x14ac:dyDescent="0.4">
      <c r="A10" s="14">
        <v>0.3</v>
      </c>
      <c r="B10" s="15" t="s">
        <v>5</v>
      </c>
      <c r="C10" s="16" t="s">
        <v>89</v>
      </c>
      <c r="D10" s="14">
        <v>0.3</v>
      </c>
      <c r="E10" s="19">
        <f t="shared" si="1"/>
        <v>37.800000000000004</v>
      </c>
      <c r="F10" s="17">
        <f t="shared" si="0"/>
        <v>0.3</v>
      </c>
    </row>
    <row r="11" spans="1:6" x14ac:dyDescent="0.4">
      <c r="A11" s="14">
        <v>0.1</v>
      </c>
      <c r="B11" s="15" t="s">
        <v>4</v>
      </c>
      <c r="C11" s="16" t="s">
        <v>91</v>
      </c>
      <c r="D11" s="14">
        <v>0.1</v>
      </c>
      <c r="E11" s="19">
        <f t="shared" si="1"/>
        <v>38</v>
      </c>
      <c r="F11" s="17">
        <f t="shared" si="0"/>
        <v>0.1</v>
      </c>
    </row>
    <row r="12" spans="1:6" x14ac:dyDescent="0.4">
      <c r="A12" s="14">
        <v>0.4</v>
      </c>
      <c r="B12" s="15" t="s">
        <v>2</v>
      </c>
      <c r="C12" s="16" t="s">
        <v>10</v>
      </c>
      <c r="D12" s="14">
        <v>0.8</v>
      </c>
      <c r="E12" s="19">
        <f t="shared" si="1"/>
        <v>37.300000000000004</v>
      </c>
      <c r="F12" s="17">
        <f t="shared" si="0"/>
        <v>0.8</v>
      </c>
    </row>
    <row r="13" spans="1:6" s="3" customFormat="1" x14ac:dyDescent="0.45">
      <c r="A13" s="14">
        <v>9.1999999999999993</v>
      </c>
      <c r="B13" s="15" t="s">
        <v>4</v>
      </c>
      <c r="C13" s="18" t="s">
        <v>53</v>
      </c>
      <c r="D13" s="14">
        <f t="shared" ref="D13:D75" si="2">(D12+A13)</f>
        <v>10</v>
      </c>
      <c r="E13" s="19">
        <f t="shared" si="1"/>
        <v>28.1</v>
      </c>
      <c r="F13" s="19">
        <f t="shared" si="0"/>
        <v>10</v>
      </c>
    </row>
    <row r="14" spans="1:6" s="3" customFormat="1" x14ac:dyDescent="0.45">
      <c r="A14" s="14">
        <v>0.1</v>
      </c>
      <c r="B14" s="15" t="s">
        <v>2</v>
      </c>
      <c r="C14" s="18" t="s">
        <v>54</v>
      </c>
      <c r="D14" s="14">
        <f t="shared" si="2"/>
        <v>10.1</v>
      </c>
      <c r="E14" s="19">
        <f t="shared" si="1"/>
        <v>28</v>
      </c>
      <c r="F14" s="19">
        <f t="shared" si="0"/>
        <v>10.1</v>
      </c>
    </row>
    <row r="15" spans="1:6" s="3" customFormat="1" x14ac:dyDescent="0.45">
      <c r="A15" s="14">
        <v>0.3</v>
      </c>
      <c r="B15" s="15" t="s">
        <v>5</v>
      </c>
      <c r="C15" s="18" t="s">
        <v>11</v>
      </c>
      <c r="D15" s="14">
        <f t="shared" si="2"/>
        <v>10.4</v>
      </c>
      <c r="E15" s="19">
        <f t="shared" si="1"/>
        <v>27.700000000000003</v>
      </c>
      <c r="F15" s="19">
        <f t="shared" si="0"/>
        <v>10.4</v>
      </c>
    </row>
    <row r="16" spans="1:6" s="3" customFormat="1" x14ac:dyDescent="0.45">
      <c r="A16" s="14">
        <v>1</v>
      </c>
      <c r="B16" s="15" t="s">
        <v>5</v>
      </c>
      <c r="C16" s="18" t="s">
        <v>12</v>
      </c>
      <c r="D16" s="14">
        <f t="shared" si="2"/>
        <v>11.4</v>
      </c>
      <c r="E16" s="19">
        <f t="shared" si="1"/>
        <v>26.700000000000003</v>
      </c>
      <c r="F16" s="19">
        <f t="shared" si="0"/>
        <v>11.4</v>
      </c>
    </row>
    <row r="17" spans="1:6" x14ac:dyDescent="0.4">
      <c r="A17" s="14">
        <v>1.8</v>
      </c>
      <c r="B17" s="15" t="s">
        <v>2</v>
      </c>
      <c r="C17" s="18" t="s">
        <v>55</v>
      </c>
      <c r="D17" s="14">
        <f t="shared" si="2"/>
        <v>13.200000000000001</v>
      </c>
      <c r="E17" s="19">
        <f t="shared" si="1"/>
        <v>24.9</v>
      </c>
      <c r="F17" s="19">
        <f t="shared" si="0"/>
        <v>13.200000000000001</v>
      </c>
    </row>
    <row r="18" spans="1:6" x14ac:dyDescent="0.4">
      <c r="A18" s="14">
        <v>0.5</v>
      </c>
      <c r="B18" s="15" t="s">
        <v>4</v>
      </c>
      <c r="C18" s="18" t="s">
        <v>13</v>
      </c>
      <c r="D18" s="14">
        <f t="shared" si="2"/>
        <v>13.700000000000001</v>
      </c>
      <c r="E18" s="19">
        <f t="shared" si="1"/>
        <v>24.4</v>
      </c>
      <c r="F18" s="19">
        <f t="shared" si="0"/>
        <v>13.700000000000001</v>
      </c>
    </row>
    <row r="19" spans="1:6" x14ac:dyDescent="0.4">
      <c r="A19" s="14">
        <v>1.8</v>
      </c>
      <c r="B19" s="15" t="s">
        <v>5</v>
      </c>
      <c r="C19" s="18" t="s">
        <v>92</v>
      </c>
      <c r="D19" s="14">
        <f t="shared" si="2"/>
        <v>15.500000000000002</v>
      </c>
      <c r="E19" s="19">
        <f t="shared" si="1"/>
        <v>22.6</v>
      </c>
      <c r="F19" s="19">
        <f t="shared" si="0"/>
        <v>15.500000000000002</v>
      </c>
    </row>
    <row r="20" spans="1:6" ht="32.4" x14ac:dyDescent="0.4">
      <c r="A20" s="14">
        <v>3.2</v>
      </c>
      <c r="B20" s="15" t="s">
        <v>5</v>
      </c>
      <c r="C20" s="18" t="s">
        <v>94</v>
      </c>
      <c r="D20" s="14">
        <f t="shared" si="2"/>
        <v>18.700000000000003</v>
      </c>
      <c r="E20" s="19">
        <f t="shared" si="1"/>
        <v>19.399999999999999</v>
      </c>
      <c r="F20" s="19">
        <f t="shared" si="0"/>
        <v>18.700000000000003</v>
      </c>
    </row>
    <row r="21" spans="1:6" x14ac:dyDescent="0.4">
      <c r="A21" s="14">
        <v>0.1</v>
      </c>
      <c r="B21" s="15" t="s">
        <v>4</v>
      </c>
      <c r="C21" s="18" t="s">
        <v>41</v>
      </c>
      <c r="D21" s="14">
        <f t="shared" si="2"/>
        <v>18.800000000000004</v>
      </c>
      <c r="E21" s="19">
        <f t="shared" si="1"/>
        <v>19.299999999999997</v>
      </c>
      <c r="F21" s="19">
        <f t="shared" si="0"/>
        <v>18.800000000000004</v>
      </c>
    </row>
    <row r="22" spans="1:6" x14ac:dyDescent="0.4">
      <c r="A22" s="14">
        <v>0.1</v>
      </c>
      <c r="B22" s="15" t="s">
        <v>2</v>
      </c>
      <c r="C22" s="18" t="s">
        <v>14</v>
      </c>
      <c r="D22" s="14">
        <f t="shared" si="2"/>
        <v>18.900000000000006</v>
      </c>
      <c r="E22" s="19">
        <f t="shared" si="1"/>
        <v>19.199999999999996</v>
      </c>
      <c r="F22" s="19">
        <f t="shared" si="0"/>
        <v>18.900000000000006</v>
      </c>
    </row>
    <row r="23" spans="1:6" x14ac:dyDescent="0.4">
      <c r="A23" s="14">
        <v>0.5</v>
      </c>
      <c r="B23" s="15" t="s">
        <v>2</v>
      </c>
      <c r="C23" s="18" t="s">
        <v>15</v>
      </c>
      <c r="D23" s="14">
        <f t="shared" si="2"/>
        <v>19.400000000000006</v>
      </c>
      <c r="E23" s="19">
        <f t="shared" si="1"/>
        <v>18.699999999999996</v>
      </c>
      <c r="F23" s="19">
        <f t="shared" si="0"/>
        <v>19.400000000000006</v>
      </c>
    </row>
    <row r="24" spans="1:6" x14ac:dyDescent="0.4">
      <c r="A24" s="14">
        <v>0.7</v>
      </c>
      <c r="B24" s="15" t="s">
        <v>4</v>
      </c>
      <c r="C24" s="18" t="s">
        <v>57</v>
      </c>
      <c r="D24" s="14">
        <f t="shared" si="2"/>
        <v>20.100000000000005</v>
      </c>
      <c r="E24" s="19">
        <f t="shared" si="1"/>
        <v>17.999999999999996</v>
      </c>
      <c r="F24" s="19">
        <f t="shared" si="0"/>
        <v>20.100000000000005</v>
      </c>
    </row>
    <row r="25" spans="1:6" x14ac:dyDescent="0.4">
      <c r="A25" s="14">
        <v>0.7</v>
      </c>
      <c r="B25" s="15" t="s">
        <v>7</v>
      </c>
      <c r="C25" s="18" t="s">
        <v>58</v>
      </c>
      <c r="D25" s="14">
        <f t="shared" si="2"/>
        <v>20.800000000000004</v>
      </c>
      <c r="E25" s="19">
        <f t="shared" si="1"/>
        <v>17.299999999999997</v>
      </c>
      <c r="F25" s="19">
        <f t="shared" si="0"/>
        <v>20.800000000000004</v>
      </c>
    </row>
    <row r="26" spans="1:6" x14ac:dyDescent="0.4">
      <c r="A26" s="14">
        <v>1.1000000000000001</v>
      </c>
      <c r="B26" s="15" t="s">
        <v>2</v>
      </c>
      <c r="C26" s="18" t="s">
        <v>59</v>
      </c>
      <c r="D26" s="14">
        <f t="shared" si="2"/>
        <v>21.900000000000006</v>
      </c>
      <c r="E26" s="19">
        <f t="shared" si="1"/>
        <v>16.199999999999996</v>
      </c>
      <c r="F26" s="19">
        <f t="shared" si="0"/>
        <v>21.900000000000006</v>
      </c>
    </row>
    <row r="27" spans="1:6" x14ac:dyDescent="0.4">
      <c r="A27" s="14">
        <v>0.2</v>
      </c>
      <c r="B27" s="15" t="s">
        <v>4</v>
      </c>
      <c r="C27" s="18" t="s">
        <v>60</v>
      </c>
      <c r="D27" s="14">
        <f t="shared" si="2"/>
        <v>22.100000000000005</v>
      </c>
      <c r="E27" s="19">
        <f t="shared" si="1"/>
        <v>15.999999999999996</v>
      </c>
      <c r="F27" s="19">
        <f t="shared" si="0"/>
        <v>22.100000000000005</v>
      </c>
    </row>
    <row r="28" spans="1:6" x14ac:dyDescent="0.4">
      <c r="A28" s="14">
        <v>2.2999999999999998</v>
      </c>
      <c r="B28" s="15" t="s">
        <v>2</v>
      </c>
      <c r="C28" s="18" t="s">
        <v>61</v>
      </c>
      <c r="D28" s="14">
        <f t="shared" si="2"/>
        <v>24.400000000000006</v>
      </c>
      <c r="E28" s="19">
        <f t="shared" si="1"/>
        <v>13.699999999999996</v>
      </c>
      <c r="F28" s="17">
        <f t="shared" si="0"/>
        <v>24.400000000000006</v>
      </c>
    </row>
    <row r="29" spans="1:6" x14ac:dyDescent="0.4">
      <c r="A29" s="14">
        <v>1.7</v>
      </c>
      <c r="B29" s="15" t="s">
        <v>5</v>
      </c>
      <c r="C29" s="18" t="s">
        <v>17</v>
      </c>
      <c r="D29" s="14">
        <f t="shared" si="2"/>
        <v>26.100000000000005</v>
      </c>
      <c r="E29" s="19">
        <f t="shared" si="1"/>
        <v>11.999999999999996</v>
      </c>
      <c r="F29" s="17">
        <f t="shared" si="0"/>
        <v>26.100000000000005</v>
      </c>
    </row>
    <row r="30" spans="1:6" x14ac:dyDescent="0.4">
      <c r="A30" s="14">
        <v>1</v>
      </c>
      <c r="B30" s="15" t="s">
        <v>5</v>
      </c>
      <c r="C30" s="18" t="s">
        <v>18</v>
      </c>
      <c r="D30" s="14">
        <f t="shared" si="2"/>
        <v>27.100000000000005</v>
      </c>
      <c r="E30" s="19">
        <f t="shared" si="1"/>
        <v>10.999999999999996</v>
      </c>
      <c r="F30" s="17">
        <f t="shared" si="0"/>
        <v>27.100000000000005</v>
      </c>
    </row>
    <row r="31" spans="1:6" x14ac:dyDescent="0.4">
      <c r="A31" s="14">
        <v>0.7</v>
      </c>
      <c r="B31" s="15" t="s">
        <v>3</v>
      </c>
      <c r="C31" s="18" t="s">
        <v>19</v>
      </c>
      <c r="D31" s="14">
        <f t="shared" si="2"/>
        <v>27.800000000000004</v>
      </c>
      <c r="E31" s="19">
        <f t="shared" si="1"/>
        <v>10.299999999999997</v>
      </c>
      <c r="F31" s="17">
        <f t="shared" si="0"/>
        <v>27.800000000000004</v>
      </c>
    </row>
    <row r="32" spans="1:6" x14ac:dyDescent="0.4">
      <c r="A32" s="14">
        <v>3.6</v>
      </c>
      <c r="B32" s="15" t="s">
        <v>4</v>
      </c>
      <c r="C32" s="18" t="s">
        <v>62</v>
      </c>
      <c r="D32" s="14">
        <f t="shared" si="2"/>
        <v>31.400000000000006</v>
      </c>
      <c r="E32" s="19">
        <f t="shared" si="1"/>
        <v>6.6999999999999957</v>
      </c>
      <c r="F32" s="17">
        <f t="shared" si="0"/>
        <v>31.400000000000006</v>
      </c>
    </row>
    <row r="33" spans="1:6" x14ac:dyDescent="0.4">
      <c r="A33" s="14">
        <v>1.8</v>
      </c>
      <c r="B33" s="15" t="s">
        <v>4</v>
      </c>
      <c r="C33" s="18" t="s">
        <v>63</v>
      </c>
      <c r="D33" s="14">
        <f t="shared" si="2"/>
        <v>33.200000000000003</v>
      </c>
      <c r="E33" s="19">
        <f t="shared" si="1"/>
        <v>4.8999999999999986</v>
      </c>
      <c r="F33" s="17">
        <f t="shared" si="0"/>
        <v>33.200000000000003</v>
      </c>
    </row>
    <row r="34" spans="1:6" x14ac:dyDescent="0.4">
      <c r="A34" s="14">
        <v>0.3</v>
      </c>
      <c r="B34" s="15" t="s">
        <v>2</v>
      </c>
      <c r="C34" s="18" t="s">
        <v>64</v>
      </c>
      <c r="D34" s="14">
        <f t="shared" si="2"/>
        <v>33.5</v>
      </c>
      <c r="E34" s="19">
        <f t="shared" si="1"/>
        <v>4.6000000000000014</v>
      </c>
      <c r="F34" s="17">
        <f t="shared" si="0"/>
        <v>33.5</v>
      </c>
    </row>
    <row r="35" spans="1:6" x14ac:dyDescent="0.4">
      <c r="A35" s="14">
        <v>2.5</v>
      </c>
      <c r="B35" s="15" t="s">
        <v>4</v>
      </c>
      <c r="C35" s="18" t="s">
        <v>65</v>
      </c>
      <c r="D35" s="14">
        <f t="shared" si="2"/>
        <v>36</v>
      </c>
      <c r="E35" s="19">
        <f t="shared" si="1"/>
        <v>2.1000000000000014</v>
      </c>
      <c r="F35" s="17">
        <f t="shared" si="0"/>
        <v>36</v>
      </c>
    </row>
    <row r="36" spans="1:6" x14ac:dyDescent="0.4">
      <c r="A36" s="14">
        <v>0.7</v>
      </c>
      <c r="B36" s="15" t="s">
        <v>2</v>
      </c>
      <c r="C36" s="18" t="s">
        <v>66</v>
      </c>
      <c r="D36" s="14">
        <f t="shared" si="2"/>
        <v>36.700000000000003</v>
      </c>
      <c r="E36" s="19">
        <f t="shared" si="1"/>
        <v>1.3999999999999986</v>
      </c>
      <c r="F36" s="17">
        <f t="shared" si="0"/>
        <v>36.700000000000003</v>
      </c>
    </row>
    <row r="37" spans="1:6" x14ac:dyDescent="0.4">
      <c r="A37" s="14">
        <v>0.8</v>
      </c>
      <c r="B37" s="15" t="s">
        <v>5</v>
      </c>
      <c r="C37" s="1" t="s">
        <v>22</v>
      </c>
      <c r="D37" s="14">
        <f t="shared" si="2"/>
        <v>37.5</v>
      </c>
      <c r="E37" s="19">
        <f t="shared" si="1"/>
        <v>0.60000000000000142</v>
      </c>
      <c r="F37" s="17">
        <f t="shared" si="0"/>
        <v>37.5</v>
      </c>
    </row>
    <row r="38" spans="1:6" x14ac:dyDescent="0.4">
      <c r="A38" s="14">
        <v>0.5</v>
      </c>
      <c r="B38" s="15" t="s">
        <v>5</v>
      </c>
      <c r="C38" s="18" t="s">
        <v>67</v>
      </c>
      <c r="D38" s="14">
        <f t="shared" si="2"/>
        <v>38</v>
      </c>
      <c r="E38" s="19">
        <f t="shared" si="1"/>
        <v>0.10000000000000142</v>
      </c>
      <c r="F38" s="17">
        <f t="shared" si="0"/>
        <v>38</v>
      </c>
    </row>
    <row r="39" spans="1:6" s="3" customFormat="1" ht="32.4" x14ac:dyDescent="0.45">
      <c r="A39" s="14">
        <v>0</v>
      </c>
      <c r="B39" s="27" t="s">
        <v>2</v>
      </c>
      <c r="C39" s="18" t="s">
        <v>95</v>
      </c>
      <c r="D39" s="14">
        <f t="shared" si="2"/>
        <v>38</v>
      </c>
      <c r="E39" s="13">
        <f t="shared" si="1"/>
        <v>0.10000000000000142</v>
      </c>
      <c r="F39" s="19">
        <f t="shared" si="0"/>
        <v>38</v>
      </c>
    </row>
    <row r="40" spans="1:6" x14ac:dyDescent="0.4">
      <c r="A40" s="14"/>
      <c r="B40" s="15"/>
      <c r="C40" s="18" t="s">
        <v>100</v>
      </c>
      <c r="D40" s="14">
        <f t="shared" si="2"/>
        <v>38</v>
      </c>
      <c r="E40" s="19"/>
      <c r="F40" s="17"/>
    </row>
    <row r="41" spans="1:6" ht="32.4" x14ac:dyDescent="0.4">
      <c r="A41" s="14"/>
      <c r="B41" s="30" t="s">
        <v>96</v>
      </c>
      <c r="C41" s="18" t="s">
        <v>97</v>
      </c>
      <c r="D41" s="14"/>
      <c r="E41" s="19"/>
      <c r="F41" s="17"/>
    </row>
    <row r="42" spans="1:6" s="3" customFormat="1" x14ac:dyDescent="0.4">
      <c r="A42" s="14">
        <v>0</v>
      </c>
      <c r="B42" s="34" t="s">
        <v>2</v>
      </c>
      <c r="C42" s="18" t="s">
        <v>68</v>
      </c>
      <c r="D42" s="14">
        <f>(D40+A42)</f>
        <v>38</v>
      </c>
      <c r="E42" s="19">
        <f>(64.5-D42)</f>
        <v>26.5</v>
      </c>
      <c r="F42" s="17">
        <f>(D42-38)</f>
        <v>0</v>
      </c>
    </row>
    <row r="43" spans="1:6" x14ac:dyDescent="0.4">
      <c r="A43" s="14">
        <v>0.2</v>
      </c>
      <c r="B43" s="15" t="s">
        <v>5</v>
      </c>
      <c r="C43" s="18" t="s">
        <v>23</v>
      </c>
      <c r="D43" s="14">
        <f t="shared" si="2"/>
        <v>38.200000000000003</v>
      </c>
      <c r="E43" s="19">
        <f t="shared" ref="E43:E55" si="3">(64.5-D43)</f>
        <v>26.299999999999997</v>
      </c>
      <c r="F43" s="17">
        <f t="shared" ref="F43:F55" si="4">(D43-38)</f>
        <v>0.20000000000000284</v>
      </c>
    </row>
    <row r="44" spans="1:6" x14ac:dyDescent="0.4">
      <c r="A44" s="14">
        <v>5</v>
      </c>
      <c r="B44" s="15" t="s">
        <v>2</v>
      </c>
      <c r="C44" s="18" t="s">
        <v>69</v>
      </c>
      <c r="D44" s="14">
        <f t="shared" si="2"/>
        <v>43.2</v>
      </c>
      <c r="E44" s="19">
        <f t="shared" si="3"/>
        <v>21.299999999999997</v>
      </c>
      <c r="F44" s="17">
        <f t="shared" si="4"/>
        <v>5.2000000000000028</v>
      </c>
    </row>
    <row r="45" spans="1:6" x14ac:dyDescent="0.4">
      <c r="A45" s="14">
        <v>0.5</v>
      </c>
      <c r="B45" s="15" t="s">
        <v>4</v>
      </c>
      <c r="C45" s="18" t="s">
        <v>71</v>
      </c>
      <c r="D45" s="14">
        <f t="shared" si="2"/>
        <v>43.7</v>
      </c>
      <c r="E45" s="19">
        <f t="shared" si="3"/>
        <v>20.799999999999997</v>
      </c>
      <c r="F45" s="17">
        <f t="shared" si="4"/>
        <v>5.7000000000000028</v>
      </c>
    </row>
    <row r="46" spans="1:6" x14ac:dyDescent="0.4">
      <c r="A46" s="14">
        <v>1.6</v>
      </c>
      <c r="B46" s="15" t="s">
        <v>5</v>
      </c>
      <c r="C46" s="18" t="s">
        <v>70</v>
      </c>
      <c r="D46" s="14">
        <f t="shared" si="2"/>
        <v>45.300000000000004</v>
      </c>
      <c r="E46" s="19">
        <f t="shared" si="3"/>
        <v>19.199999999999996</v>
      </c>
      <c r="F46" s="17">
        <f t="shared" si="4"/>
        <v>7.3000000000000043</v>
      </c>
    </row>
    <row r="47" spans="1:6" s="3" customFormat="1" x14ac:dyDescent="0.4">
      <c r="A47" s="14">
        <v>2.4</v>
      </c>
      <c r="B47" s="15" t="s">
        <v>5</v>
      </c>
      <c r="C47" s="18" t="s">
        <v>72</v>
      </c>
      <c r="D47" s="14">
        <f t="shared" si="2"/>
        <v>47.7</v>
      </c>
      <c r="E47" s="19">
        <f t="shared" si="3"/>
        <v>16.799999999999997</v>
      </c>
      <c r="F47" s="17">
        <f t="shared" si="4"/>
        <v>9.7000000000000028</v>
      </c>
    </row>
    <row r="48" spans="1:6" s="3" customFormat="1" x14ac:dyDescent="0.4">
      <c r="A48" s="14">
        <v>1.5</v>
      </c>
      <c r="B48" s="15" t="s">
        <v>5</v>
      </c>
      <c r="C48" s="18" t="s">
        <v>73</v>
      </c>
      <c r="D48" s="14">
        <f t="shared" si="2"/>
        <v>49.2</v>
      </c>
      <c r="E48" s="19">
        <f t="shared" si="3"/>
        <v>15.299999999999997</v>
      </c>
      <c r="F48" s="17">
        <f t="shared" si="4"/>
        <v>11.200000000000003</v>
      </c>
    </row>
    <row r="49" spans="1:6" x14ac:dyDescent="0.4">
      <c r="A49" s="14">
        <v>2.8</v>
      </c>
      <c r="B49" s="15" t="s">
        <v>4</v>
      </c>
      <c r="C49" s="18" t="s">
        <v>74</v>
      </c>
      <c r="D49" s="14">
        <f t="shared" si="2"/>
        <v>52</v>
      </c>
      <c r="E49" s="19">
        <f t="shared" si="3"/>
        <v>12.5</v>
      </c>
      <c r="F49" s="17">
        <f t="shared" si="4"/>
        <v>14</v>
      </c>
    </row>
    <row r="50" spans="1:6" x14ac:dyDescent="0.4">
      <c r="A50" s="14">
        <v>0.6</v>
      </c>
      <c r="B50" s="15" t="s">
        <v>5</v>
      </c>
      <c r="C50" s="18" t="s">
        <v>75</v>
      </c>
      <c r="D50" s="14">
        <f t="shared" si="2"/>
        <v>52.6</v>
      </c>
      <c r="E50" s="19">
        <f t="shared" si="3"/>
        <v>11.899999999999999</v>
      </c>
      <c r="F50" s="17">
        <f t="shared" si="4"/>
        <v>14.600000000000001</v>
      </c>
    </row>
    <row r="51" spans="1:6" x14ac:dyDescent="0.4">
      <c r="A51" s="14">
        <v>2.5</v>
      </c>
      <c r="B51" s="15" t="s">
        <v>24</v>
      </c>
      <c r="C51" s="18" t="s">
        <v>25</v>
      </c>
      <c r="D51" s="14">
        <f t="shared" si="2"/>
        <v>55.1</v>
      </c>
      <c r="E51" s="19">
        <f t="shared" si="3"/>
        <v>9.3999999999999986</v>
      </c>
      <c r="F51" s="17">
        <f t="shared" si="4"/>
        <v>17.100000000000001</v>
      </c>
    </row>
    <row r="52" spans="1:6" s="3" customFormat="1" x14ac:dyDescent="0.4">
      <c r="A52" s="14">
        <v>0.4</v>
      </c>
      <c r="B52" s="15" t="s">
        <v>76</v>
      </c>
      <c r="C52" s="18" t="s">
        <v>26</v>
      </c>
      <c r="D52" s="14">
        <f t="shared" si="2"/>
        <v>55.5</v>
      </c>
      <c r="E52" s="19">
        <f t="shared" si="3"/>
        <v>9</v>
      </c>
      <c r="F52" s="17">
        <f t="shared" si="4"/>
        <v>17.5</v>
      </c>
    </row>
    <row r="53" spans="1:6" s="3" customFormat="1" x14ac:dyDescent="0.4">
      <c r="A53" s="14">
        <v>2.8</v>
      </c>
      <c r="B53" s="15" t="s">
        <v>4</v>
      </c>
      <c r="C53" s="18" t="s">
        <v>77</v>
      </c>
      <c r="D53" s="14">
        <f t="shared" si="2"/>
        <v>58.3</v>
      </c>
      <c r="E53" s="19">
        <f t="shared" si="3"/>
        <v>6.2000000000000028</v>
      </c>
      <c r="F53" s="17">
        <f t="shared" si="4"/>
        <v>20.299999999999997</v>
      </c>
    </row>
    <row r="54" spans="1:6" s="3" customFormat="1" x14ac:dyDescent="0.4">
      <c r="A54" s="14">
        <v>4.5999999999999996</v>
      </c>
      <c r="B54" s="15" t="s">
        <v>2</v>
      </c>
      <c r="C54" s="18" t="s">
        <v>28</v>
      </c>
      <c r="D54" s="14">
        <f t="shared" si="2"/>
        <v>62.9</v>
      </c>
      <c r="E54" s="19">
        <f t="shared" si="3"/>
        <v>1.6000000000000014</v>
      </c>
      <c r="F54" s="17">
        <f t="shared" si="4"/>
        <v>24.9</v>
      </c>
    </row>
    <row r="55" spans="1:6" s="3" customFormat="1" ht="32.4" x14ac:dyDescent="0.45">
      <c r="A55" s="14">
        <v>1.6</v>
      </c>
      <c r="B55" s="27" t="s">
        <v>2</v>
      </c>
      <c r="C55" s="18" t="s">
        <v>51</v>
      </c>
      <c r="D55" s="14">
        <f t="shared" si="2"/>
        <v>64.5</v>
      </c>
      <c r="E55" s="19">
        <f t="shared" si="3"/>
        <v>0</v>
      </c>
      <c r="F55" s="19">
        <f t="shared" si="4"/>
        <v>26.5</v>
      </c>
    </row>
    <row r="56" spans="1:6" x14ac:dyDescent="0.4">
      <c r="A56" s="14"/>
      <c r="B56" s="15"/>
      <c r="C56" s="18" t="s">
        <v>101</v>
      </c>
      <c r="D56" s="14"/>
      <c r="E56" s="17"/>
      <c r="F56" s="17"/>
    </row>
    <row r="57" spans="1:6" x14ac:dyDescent="0.4">
      <c r="A57" s="14">
        <v>0</v>
      </c>
      <c r="B57" s="15" t="s">
        <v>4</v>
      </c>
      <c r="C57" s="18" t="s">
        <v>28</v>
      </c>
      <c r="D57" s="14">
        <f>(D55+A57)</f>
        <v>64.5</v>
      </c>
      <c r="E57" s="19">
        <f>(91.1-D57)</f>
        <v>26.599999999999994</v>
      </c>
      <c r="F57" s="17">
        <f>(D57-64.5)</f>
        <v>0</v>
      </c>
    </row>
    <row r="58" spans="1:6" x14ac:dyDescent="0.4">
      <c r="A58" s="14">
        <v>1.6</v>
      </c>
      <c r="B58" s="15" t="s">
        <v>4</v>
      </c>
      <c r="C58" s="18" t="s">
        <v>27</v>
      </c>
      <c r="D58" s="14">
        <f t="shared" si="2"/>
        <v>66.099999999999994</v>
      </c>
      <c r="E58" s="19">
        <f t="shared" ref="E58:E69" si="5">(91.1-D58)</f>
        <v>25</v>
      </c>
      <c r="F58" s="17">
        <f t="shared" ref="F58:F69" si="6">(D58-64.5)</f>
        <v>1.5999999999999943</v>
      </c>
    </row>
    <row r="59" spans="1:6" x14ac:dyDescent="0.4">
      <c r="A59" s="14">
        <v>4.5999999999999996</v>
      </c>
      <c r="B59" s="15" t="s">
        <v>2</v>
      </c>
      <c r="C59" s="18" t="s">
        <v>29</v>
      </c>
      <c r="D59" s="14">
        <f t="shared" si="2"/>
        <v>70.699999999999989</v>
      </c>
      <c r="E59" s="19">
        <f t="shared" si="5"/>
        <v>20.400000000000006</v>
      </c>
      <c r="F59" s="17">
        <f t="shared" si="6"/>
        <v>6.1999999999999886</v>
      </c>
    </row>
    <row r="60" spans="1:6" x14ac:dyDescent="0.4">
      <c r="A60" s="14">
        <v>2.8</v>
      </c>
      <c r="B60" s="15" t="s">
        <v>4</v>
      </c>
      <c r="C60" s="18" t="s">
        <v>30</v>
      </c>
      <c r="D60" s="14">
        <f t="shared" si="2"/>
        <v>73.499999999999986</v>
      </c>
      <c r="E60" s="19">
        <f t="shared" si="5"/>
        <v>17.600000000000009</v>
      </c>
      <c r="F60" s="17">
        <f t="shared" si="6"/>
        <v>8.9999999999999858</v>
      </c>
    </row>
    <row r="61" spans="1:6" x14ac:dyDescent="0.4">
      <c r="A61" s="14">
        <v>2.7</v>
      </c>
      <c r="B61" s="15" t="s">
        <v>5</v>
      </c>
      <c r="C61" s="18" t="s">
        <v>17</v>
      </c>
      <c r="D61" s="14">
        <f t="shared" si="2"/>
        <v>76.199999999999989</v>
      </c>
      <c r="E61" s="19">
        <f t="shared" si="5"/>
        <v>14.900000000000006</v>
      </c>
      <c r="F61" s="17">
        <f t="shared" si="6"/>
        <v>11.699999999999989</v>
      </c>
    </row>
    <row r="62" spans="1:6" x14ac:dyDescent="0.4">
      <c r="A62" s="14">
        <v>0.3</v>
      </c>
      <c r="B62" s="15" t="s">
        <v>5</v>
      </c>
      <c r="C62" s="18" t="s">
        <v>78</v>
      </c>
      <c r="D62" s="14">
        <f t="shared" si="2"/>
        <v>76.499999999999986</v>
      </c>
      <c r="E62" s="19">
        <f t="shared" si="5"/>
        <v>14.600000000000009</v>
      </c>
      <c r="F62" s="17">
        <f t="shared" si="6"/>
        <v>11.999999999999986</v>
      </c>
    </row>
    <row r="63" spans="1:6" x14ac:dyDescent="0.4">
      <c r="A63" s="14">
        <v>0.6</v>
      </c>
      <c r="B63" s="15" t="s">
        <v>2</v>
      </c>
      <c r="C63" s="18" t="s">
        <v>31</v>
      </c>
      <c r="D63" s="14">
        <f t="shared" si="2"/>
        <v>77.09999999999998</v>
      </c>
      <c r="E63" s="19">
        <f t="shared" si="5"/>
        <v>14.000000000000014</v>
      </c>
      <c r="F63" s="17">
        <f t="shared" si="6"/>
        <v>12.59999999999998</v>
      </c>
    </row>
    <row r="64" spans="1:6" x14ac:dyDescent="0.4">
      <c r="A64" s="14">
        <v>0.6</v>
      </c>
      <c r="B64" s="15" t="s">
        <v>5</v>
      </c>
      <c r="C64" s="18" t="s">
        <v>32</v>
      </c>
      <c r="D64" s="14">
        <f t="shared" si="2"/>
        <v>77.699999999999974</v>
      </c>
      <c r="E64" s="19">
        <f t="shared" si="5"/>
        <v>13.40000000000002</v>
      </c>
      <c r="F64" s="17">
        <f t="shared" si="6"/>
        <v>13.199999999999974</v>
      </c>
    </row>
    <row r="65" spans="1:6" x14ac:dyDescent="0.4">
      <c r="A65" s="14">
        <v>3.6</v>
      </c>
      <c r="B65" s="15" t="s">
        <v>5</v>
      </c>
      <c r="C65" s="18" t="s">
        <v>33</v>
      </c>
      <c r="D65" s="14">
        <f t="shared" si="2"/>
        <v>81.299999999999969</v>
      </c>
      <c r="E65" s="19">
        <f t="shared" si="5"/>
        <v>9.8000000000000256</v>
      </c>
      <c r="F65" s="17">
        <f t="shared" si="6"/>
        <v>16.799999999999969</v>
      </c>
    </row>
    <row r="66" spans="1:6" x14ac:dyDescent="0.4">
      <c r="A66" s="14">
        <v>2.5</v>
      </c>
      <c r="B66" s="15" t="s">
        <v>5</v>
      </c>
      <c r="C66" s="18" t="s">
        <v>79</v>
      </c>
      <c r="D66" s="14">
        <f t="shared" si="2"/>
        <v>83.799999999999969</v>
      </c>
      <c r="E66" s="19">
        <f t="shared" si="5"/>
        <v>7.3000000000000256</v>
      </c>
      <c r="F66" s="17">
        <f t="shared" si="6"/>
        <v>19.299999999999969</v>
      </c>
    </row>
    <row r="67" spans="1:6" x14ac:dyDescent="0.4">
      <c r="A67" s="14">
        <v>1.5</v>
      </c>
      <c r="B67" s="15" t="s">
        <v>2</v>
      </c>
      <c r="C67" s="18" t="s">
        <v>34</v>
      </c>
      <c r="D67" s="14">
        <f t="shared" si="2"/>
        <v>85.299999999999969</v>
      </c>
      <c r="E67" s="19">
        <f t="shared" si="5"/>
        <v>5.8000000000000256</v>
      </c>
      <c r="F67" s="17">
        <f t="shared" si="6"/>
        <v>20.799999999999969</v>
      </c>
    </row>
    <row r="68" spans="1:6" s="3" customFormat="1" x14ac:dyDescent="0.4">
      <c r="A68" s="14">
        <v>0.5</v>
      </c>
      <c r="B68" s="15" t="s">
        <v>4</v>
      </c>
      <c r="C68" s="18" t="s">
        <v>35</v>
      </c>
      <c r="D68" s="14">
        <f t="shared" si="2"/>
        <v>85.799999999999969</v>
      </c>
      <c r="E68" s="19">
        <f t="shared" si="5"/>
        <v>5.3000000000000256</v>
      </c>
      <c r="F68" s="17">
        <f t="shared" si="6"/>
        <v>21.299999999999969</v>
      </c>
    </row>
    <row r="69" spans="1:6" s="3" customFormat="1" ht="32.4" x14ac:dyDescent="0.45">
      <c r="A69" s="14">
        <v>5.3</v>
      </c>
      <c r="B69" s="27" t="s">
        <v>4</v>
      </c>
      <c r="C69" s="18" t="s">
        <v>95</v>
      </c>
      <c r="D69" s="14">
        <f t="shared" si="2"/>
        <v>91.099999999999966</v>
      </c>
      <c r="E69" s="19">
        <f t="shared" si="5"/>
        <v>2.8421709430404007E-14</v>
      </c>
      <c r="F69" s="19">
        <f t="shared" si="6"/>
        <v>26.599999999999966</v>
      </c>
    </row>
    <row r="70" spans="1:6" s="3" customFormat="1" x14ac:dyDescent="0.4">
      <c r="A70" s="14">
        <v>0</v>
      </c>
      <c r="B70" s="15"/>
      <c r="C70" s="18" t="s">
        <v>102</v>
      </c>
      <c r="D70" s="14">
        <f t="shared" si="2"/>
        <v>91.099999999999966</v>
      </c>
      <c r="E70" s="19"/>
      <c r="F70" s="17"/>
    </row>
    <row r="71" spans="1:6" x14ac:dyDescent="0.4">
      <c r="A71" s="14">
        <v>0</v>
      </c>
      <c r="B71" s="31" t="s">
        <v>4</v>
      </c>
      <c r="C71" s="18" t="s">
        <v>80</v>
      </c>
      <c r="D71" s="14">
        <f t="shared" si="2"/>
        <v>91.099999999999966</v>
      </c>
      <c r="E71" s="19">
        <f>(129.1-D71)</f>
        <v>38.000000000000028</v>
      </c>
      <c r="F71" s="17">
        <f>(D71-91.1)</f>
        <v>-2.8421709430404007E-14</v>
      </c>
    </row>
    <row r="72" spans="1:6" x14ac:dyDescent="0.4">
      <c r="A72" s="14">
        <v>1.2</v>
      </c>
      <c r="B72" s="15" t="s">
        <v>4</v>
      </c>
      <c r="C72" s="18" t="s">
        <v>21</v>
      </c>
      <c r="D72" s="14">
        <f t="shared" si="2"/>
        <v>92.299999999999969</v>
      </c>
      <c r="E72" s="19">
        <f t="shared" ref="E72:E97" si="7">(129.1-D72)</f>
        <v>36.800000000000026</v>
      </c>
      <c r="F72" s="17">
        <f t="shared" ref="F72:F97" si="8">(D72-91.1)</f>
        <v>1.1999999999999744</v>
      </c>
    </row>
    <row r="73" spans="1:6" x14ac:dyDescent="0.4">
      <c r="A73" s="14">
        <v>0.7</v>
      </c>
      <c r="B73" s="15" t="s">
        <v>2</v>
      </c>
      <c r="C73" s="18" t="s">
        <v>20</v>
      </c>
      <c r="D73" s="14">
        <f t="shared" si="2"/>
        <v>92.999999999999972</v>
      </c>
      <c r="E73" s="19">
        <f t="shared" si="7"/>
        <v>36.100000000000023</v>
      </c>
      <c r="F73" s="17">
        <f t="shared" si="8"/>
        <v>1.8999999999999773</v>
      </c>
    </row>
    <row r="74" spans="1:6" x14ac:dyDescent="0.4">
      <c r="A74" s="14">
        <v>2.6</v>
      </c>
      <c r="B74" s="15" t="s">
        <v>4</v>
      </c>
      <c r="C74" s="18" t="s">
        <v>81</v>
      </c>
      <c r="D74" s="14">
        <f t="shared" si="2"/>
        <v>95.599999999999966</v>
      </c>
      <c r="E74" s="19">
        <f t="shared" si="7"/>
        <v>33.500000000000028</v>
      </c>
      <c r="F74" s="17">
        <f t="shared" si="8"/>
        <v>4.4999999999999716</v>
      </c>
    </row>
    <row r="75" spans="1:6" x14ac:dyDescent="0.4">
      <c r="A75" s="14">
        <v>0.3</v>
      </c>
      <c r="B75" s="15" t="s">
        <v>2</v>
      </c>
      <c r="C75" s="18" t="s">
        <v>36</v>
      </c>
      <c r="D75" s="14">
        <f t="shared" si="2"/>
        <v>95.899999999999963</v>
      </c>
      <c r="E75" s="19">
        <f t="shared" si="7"/>
        <v>33.200000000000031</v>
      </c>
      <c r="F75" s="17">
        <f t="shared" si="8"/>
        <v>4.7999999999999687</v>
      </c>
    </row>
    <row r="76" spans="1:6" x14ac:dyDescent="0.4">
      <c r="A76" s="14">
        <v>1.8</v>
      </c>
      <c r="B76" s="15" t="s">
        <v>2</v>
      </c>
      <c r="C76" s="18" t="s">
        <v>82</v>
      </c>
      <c r="D76" s="14">
        <f t="shared" ref="D76:D97" si="9">(D75+A76)</f>
        <v>97.69999999999996</v>
      </c>
      <c r="E76" s="19">
        <f t="shared" si="7"/>
        <v>31.400000000000034</v>
      </c>
      <c r="F76" s="17">
        <f t="shared" si="8"/>
        <v>6.5999999999999659</v>
      </c>
    </row>
    <row r="77" spans="1:6" x14ac:dyDescent="0.4">
      <c r="A77" s="14">
        <v>0.1</v>
      </c>
      <c r="B77" s="15" t="s">
        <v>5</v>
      </c>
      <c r="C77" s="18" t="s">
        <v>37</v>
      </c>
      <c r="D77" s="14">
        <f t="shared" si="9"/>
        <v>97.799999999999955</v>
      </c>
      <c r="E77" s="19">
        <f t="shared" si="7"/>
        <v>31.30000000000004</v>
      </c>
      <c r="F77" s="17">
        <f t="shared" si="8"/>
        <v>6.6999999999999602</v>
      </c>
    </row>
    <row r="78" spans="1:6" x14ac:dyDescent="0.4">
      <c r="A78" s="14">
        <v>4.2</v>
      </c>
      <c r="B78" s="15" t="s">
        <v>5</v>
      </c>
      <c r="C78" s="18" t="s">
        <v>17</v>
      </c>
      <c r="D78" s="14">
        <f t="shared" si="9"/>
        <v>101.99999999999996</v>
      </c>
      <c r="E78" s="19">
        <f t="shared" si="7"/>
        <v>27.100000000000037</v>
      </c>
      <c r="F78" s="17">
        <f t="shared" si="8"/>
        <v>10.899999999999963</v>
      </c>
    </row>
    <row r="79" spans="1:6" x14ac:dyDescent="0.4">
      <c r="A79" s="14">
        <v>1</v>
      </c>
      <c r="B79" s="15" t="s">
        <v>5</v>
      </c>
      <c r="C79" s="18" t="s">
        <v>38</v>
      </c>
      <c r="D79" s="14">
        <f t="shared" si="9"/>
        <v>102.99999999999996</v>
      </c>
      <c r="E79" s="19">
        <f t="shared" si="7"/>
        <v>26.100000000000037</v>
      </c>
      <c r="F79" s="17">
        <f t="shared" si="8"/>
        <v>11.899999999999963</v>
      </c>
    </row>
    <row r="80" spans="1:6" x14ac:dyDescent="0.4">
      <c r="A80" s="14">
        <v>1.6</v>
      </c>
      <c r="B80" s="15" t="s">
        <v>4</v>
      </c>
      <c r="C80" s="18" t="s">
        <v>83</v>
      </c>
      <c r="D80" s="14">
        <f t="shared" si="9"/>
        <v>104.59999999999995</v>
      </c>
      <c r="E80" s="19">
        <f t="shared" si="7"/>
        <v>24.500000000000043</v>
      </c>
      <c r="F80" s="17">
        <f t="shared" si="8"/>
        <v>13.499999999999957</v>
      </c>
    </row>
    <row r="81" spans="1:6" x14ac:dyDescent="0.4">
      <c r="A81" s="14">
        <v>2.4</v>
      </c>
      <c r="B81" s="15" t="s">
        <v>2</v>
      </c>
      <c r="C81" s="18" t="s">
        <v>16</v>
      </c>
      <c r="D81" s="14">
        <f t="shared" si="9"/>
        <v>106.99999999999996</v>
      </c>
      <c r="E81" s="19">
        <f t="shared" si="7"/>
        <v>22.100000000000037</v>
      </c>
      <c r="F81" s="17">
        <f t="shared" si="8"/>
        <v>15.899999999999963</v>
      </c>
    </row>
    <row r="82" spans="1:6" x14ac:dyDescent="0.4">
      <c r="A82" s="14">
        <v>0.1</v>
      </c>
      <c r="B82" s="15" t="s">
        <v>4</v>
      </c>
      <c r="C82" s="18" t="s">
        <v>84</v>
      </c>
      <c r="D82" s="14">
        <f t="shared" si="9"/>
        <v>107.09999999999995</v>
      </c>
      <c r="E82" s="19">
        <f t="shared" si="7"/>
        <v>22.000000000000043</v>
      </c>
      <c r="F82" s="17">
        <f t="shared" si="8"/>
        <v>15.999999999999957</v>
      </c>
    </row>
    <row r="83" spans="1:6" x14ac:dyDescent="0.4">
      <c r="A83" s="14">
        <v>1.1000000000000001</v>
      </c>
      <c r="B83" s="15" t="s">
        <v>2</v>
      </c>
      <c r="C83" s="18" t="s">
        <v>40</v>
      </c>
      <c r="D83" s="14">
        <f t="shared" si="9"/>
        <v>108.19999999999995</v>
      </c>
      <c r="E83" s="19">
        <f t="shared" si="7"/>
        <v>20.900000000000048</v>
      </c>
      <c r="F83" s="17">
        <f t="shared" si="8"/>
        <v>17.099999999999952</v>
      </c>
    </row>
    <row r="84" spans="1:6" x14ac:dyDescent="0.4">
      <c r="A84" s="14">
        <v>0</v>
      </c>
      <c r="B84" s="15" t="s">
        <v>4</v>
      </c>
      <c r="C84" s="18" t="s">
        <v>39</v>
      </c>
      <c r="D84" s="14">
        <f t="shared" si="9"/>
        <v>108.19999999999995</v>
      </c>
      <c r="E84" s="19">
        <f t="shared" si="7"/>
        <v>20.900000000000048</v>
      </c>
      <c r="F84" s="17">
        <f t="shared" si="8"/>
        <v>17.099999999999952</v>
      </c>
    </row>
    <row r="85" spans="1:6" x14ac:dyDescent="0.4">
      <c r="A85" s="14">
        <v>0.7</v>
      </c>
      <c r="B85" s="15" t="s">
        <v>2</v>
      </c>
      <c r="C85" s="18" t="s">
        <v>15</v>
      </c>
      <c r="D85" s="14">
        <f t="shared" si="9"/>
        <v>108.89999999999995</v>
      </c>
      <c r="E85" s="19">
        <f t="shared" si="7"/>
        <v>20.200000000000045</v>
      </c>
      <c r="F85" s="17">
        <f t="shared" si="8"/>
        <v>17.799999999999955</v>
      </c>
    </row>
    <row r="86" spans="1:6" x14ac:dyDescent="0.4">
      <c r="A86" s="14">
        <v>0.7</v>
      </c>
      <c r="B86" s="15" t="s">
        <v>4</v>
      </c>
      <c r="C86" s="18" t="s">
        <v>85</v>
      </c>
      <c r="D86" s="14">
        <f t="shared" si="9"/>
        <v>109.59999999999995</v>
      </c>
      <c r="E86" s="19">
        <f t="shared" si="7"/>
        <v>19.500000000000043</v>
      </c>
      <c r="F86" s="17">
        <f t="shared" si="8"/>
        <v>18.499999999999957</v>
      </c>
    </row>
    <row r="87" spans="1:6" x14ac:dyDescent="0.4">
      <c r="A87" s="14">
        <v>0.5</v>
      </c>
      <c r="B87" s="15" t="s">
        <v>4</v>
      </c>
      <c r="C87" s="18" t="s">
        <v>86</v>
      </c>
      <c r="D87" s="14">
        <f t="shared" si="9"/>
        <v>110.09999999999995</v>
      </c>
      <c r="E87" s="19">
        <f t="shared" si="7"/>
        <v>19.000000000000043</v>
      </c>
      <c r="F87" s="17">
        <f t="shared" si="8"/>
        <v>18.999999999999957</v>
      </c>
    </row>
    <row r="88" spans="1:6" x14ac:dyDescent="0.4">
      <c r="A88" s="14">
        <v>0.2</v>
      </c>
      <c r="B88" s="15" t="s">
        <v>2</v>
      </c>
      <c r="C88" s="18" t="s">
        <v>13</v>
      </c>
      <c r="D88" s="14">
        <f t="shared" si="9"/>
        <v>110.29999999999995</v>
      </c>
      <c r="E88" s="19">
        <f t="shared" si="7"/>
        <v>18.80000000000004</v>
      </c>
      <c r="F88" s="17">
        <f t="shared" si="8"/>
        <v>19.19999999999996</v>
      </c>
    </row>
    <row r="89" spans="1:6" x14ac:dyDescent="0.4">
      <c r="A89" s="14">
        <v>3.2</v>
      </c>
      <c r="B89" s="15" t="s">
        <v>5</v>
      </c>
      <c r="C89" s="18" t="s">
        <v>56</v>
      </c>
      <c r="D89" s="14">
        <f t="shared" si="9"/>
        <v>113.49999999999996</v>
      </c>
      <c r="E89" s="19">
        <f t="shared" si="7"/>
        <v>15.600000000000037</v>
      </c>
      <c r="F89" s="17">
        <f t="shared" si="8"/>
        <v>22.399999999999963</v>
      </c>
    </row>
    <row r="90" spans="1:6" x14ac:dyDescent="0.4">
      <c r="A90" s="14">
        <v>1.8</v>
      </c>
      <c r="B90" s="15" t="s">
        <v>2</v>
      </c>
      <c r="C90" s="18" t="s">
        <v>55</v>
      </c>
      <c r="D90" s="14">
        <f t="shared" si="9"/>
        <v>115.29999999999995</v>
      </c>
      <c r="E90" s="19">
        <f t="shared" si="7"/>
        <v>13.80000000000004</v>
      </c>
      <c r="F90" s="17">
        <f t="shared" si="8"/>
        <v>24.19999999999996</v>
      </c>
    </row>
    <row r="91" spans="1:6" s="3" customFormat="1" x14ac:dyDescent="0.4">
      <c r="A91" s="14">
        <v>0.5</v>
      </c>
      <c r="B91" s="15" t="s">
        <v>4</v>
      </c>
      <c r="C91" s="18" t="s">
        <v>42</v>
      </c>
      <c r="D91" s="14">
        <f t="shared" si="9"/>
        <v>115.79999999999995</v>
      </c>
      <c r="E91" s="19">
        <f t="shared" si="7"/>
        <v>13.30000000000004</v>
      </c>
      <c r="F91" s="17">
        <f t="shared" si="8"/>
        <v>24.69999999999996</v>
      </c>
    </row>
    <row r="92" spans="1:6" x14ac:dyDescent="0.4">
      <c r="A92" s="14">
        <v>2.8</v>
      </c>
      <c r="B92" s="15" t="s">
        <v>5</v>
      </c>
      <c r="C92" s="18" t="s">
        <v>43</v>
      </c>
      <c r="D92" s="14">
        <f t="shared" si="9"/>
        <v>118.59999999999995</v>
      </c>
      <c r="E92" s="19">
        <f t="shared" si="7"/>
        <v>10.500000000000043</v>
      </c>
      <c r="F92" s="17">
        <f t="shared" si="8"/>
        <v>27.499999999999957</v>
      </c>
    </row>
    <row r="93" spans="1:6" x14ac:dyDescent="0.4">
      <c r="A93" s="14">
        <v>0.4</v>
      </c>
      <c r="B93" s="15" t="s">
        <v>4</v>
      </c>
      <c r="C93" s="18" t="s">
        <v>87</v>
      </c>
      <c r="D93" s="14">
        <f t="shared" si="9"/>
        <v>118.99999999999996</v>
      </c>
      <c r="E93" s="19">
        <f t="shared" si="7"/>
        <v>10.100000000000037</v>
      </c>
      <c r="F93" s="17">
        <f t="shared" si="8"/>
        <v>27.899999999999963</v>
      </c>
    </row>
    <row r="94" spans="1:6" x14ac:dyDescent="0.4">
      <c r="A94" s="14">
        <v>0.1</v>
      </c>
      <c r="B94" s="15" t="s">
        <v>2</v>
      </c>
      <c r="C94" s="16" t="s">
        <v>44</v>
      </c>
      <c r="D94" s="14">
        <f t="shared" si="9"/>
        <v>119.09999999999995</v>
      </c>
      <c r="E94" s="19">
        <f t="shared" si="7"/>
        <v>10.000000000000043</v>
      </c>
      <c r="F94" s="17">
        <f t="shared" si="8"/>
        <v>27.999999999999957</v>
      </c>
    </row>
    <row r="95" spans="1:6" ht="36.75" customHeight="1" x14ac:dyDescent="0.4">
      <c r="A95" s="14">
        <v>9.5</v>
      </c>
      <c r="B95" s="15" t="s">
        <v>2</v>
      </c>
      <c r="C95" s="33" t="s">
        <v>90</v>
      </c>
      <c r="D95" s="14">
        <f t="shared" si="9"/>
        <v>128.59999999999997</v>
      </c>
      <c r="E95" s="19">
        <f t="shared" si="7"/>
        <v>0.50000000000002842</v>
      </c>
      <c r="F95" s="17">
        <f t="shared" si="8"/>
        <v>37.499999999999972</v>
      </c>
    </row>
    <row r="96" spans="1:6" x14ac:dyDescent="0.4">
      <c r="A96" s="14">
        <v>0.5</v>
      </c>
      <c r="B96" s="15" t="s">
        <v>4</v>
      </c>
      <c r="C96" s="16" t="s">
        <v>45</v>
      </c>
      <c r="D96" s="14">
        <f t="shared" si="9"/>
        <v>129.09999999999997</v>
      </c>
      <c r="E96" s="19">
        <f t="shared" si="7"/>
        <v>2.8421709430404007E-14</v>
      </c>
      <c r="F96" s="17">
        <f t="shared" si="8"/>
        <v>37.999999999999972</v>
      </c>
    </row>
    <row r="97" spans="1:6" s="3" customFormat="1" ht="32.4" x14ac:dyDescent="0.45">
      <c r="A97" s="14">
        <v>0</v>
      </c>
      <c r="B97" s="27" t="s">
        <v>2</v>
      </c>
      <c r="C97" s="18" t="s">
        <v>52</v>
      </c>
      <c r="D97" s="14">
        <f t="shared" si="9"/>
        <v>129.09999999999997</v>
      </c>
      <c r="E97" s="19">
        <f t="shared" si="7"/>
        <v>2.8421709430404007E-14</v>
      </c>
      <c r="F97" s="19">
        <f t="shared" si="8"/>
        <v>37.999999999999972</v>
      </c>
    </row>
    <row r="98" spans="1:6" x14ac:dyDescent="0.4">
      <c r="A98" s="14"/>
      <c r="B98" s="32"/>
      <c r="C98" s="1" t="s">
        <v>103</v>
      </c>
      <c r="D98" s="14"/>
      <c r="E98" s="19"/>
      <c r="F98" s="17"/>
    </row>
    <row r="99" spans="1:6" x14ac:dyDescent="0.4">
      <c r="C99" s="1" t="s">
        <v>8</v>
      </c>
    </row>
    <row r="100" spans="1:6" x14ac:dyDescent="0.4">
      <c r="C100" s="1" t="s">
        <v>104</v>
      </c>
    </row>
  </sheetData>
  <mergeCells count="1">
    <mergeCell ref="B3:D3"/>
  </mergeCells>
  <hyperlinks>
    <hyperlink ref="C2" r:id="rId1" xr:uid="{00000000-0004-0000-0000-000000000000}"/>
  </hyperlinks>
  <printOptions gridLines="1"/>
  <pageMargins left="0.25" right="0.25" top="0.390277777777778" bottom="0.3" header="0.51180555555555596" footer="0.51180555555555596"/>
  <pageSetup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Karpick, Jonathan K</cp:lastModifiedBy>
  <cp:lastPrinted>2020-09-25T16:13:10Z</cp:lastPrinted>
  <dcterms:created xsi:type="dcterms:W3CDTF">2018-09-26T01:41:59Z</dcterms:created>
  <dcterms:modified xsi:type="dcterms:W3CDTF">2022-03-15T13:52:54Z</dcterms:modified>
</cp:coreProperties>
</file>